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140" windowHeight="11955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H20" i="1"/>
  <c r="I47"/>
  <c r="I46"/>
  <c r="I45"/>
  <c r="I44"/>
  <c r="I43"/>
  <c r="I42"/>
  <c r="I41"/>
  <c r="I39"/>
  <c r="I32"/>
  <c r="I31"/>
  <c r="I30"/>
  <c r="I29"/>
  <c r="I28"/>
  <c r="I27"/>
  <c r="I26"/>
  <c r="I25"/>
  <c r="I24"/>
  <c r="I23"/>
  <c r="I22"/>
  <c r="I20"/>
  <c r="H12"/>
  <c r="I12" s="1"/>
  <c r="H21"/>
  <c r="I21" s="1"/>
  <c r="H38"/>
  <c r="H10" l="1"/>
  <c r="H7" s="1"/>
  <c r="I7" s="1"/>
  <c r="H11"/>
  <c r="I11" s="1"/>
  <c r="H9"/>
  <c r="I38"/>
  <c r="I10"/>
  <c r="H36"/>
  <c r="I36" s="1"/>
  <c r="H8"/>
  <c r="I8" s="1"/>
  <c r="H6" l="1"/>
  <c r="I9"/>
  <c r="I6" l="1"/>
  <c r="H5"/>
  <c r="I5" s="1"/>
</calcChain>
</file>

<file path=xl/sharedStrings.xml><?xml version="1.0" encoding="utf-8"?>
<sst xmlns="http://schemas.openxmlformats.org/spreadsheetml/2006/main" count="409" uniqueCount="129">
  <si>
    <t>Wykaz przedsięwzięć do WPF</t>
  </si>
  <si>
    <t>Jednostka odpowiedzialna lub koordynująca</t>
  </si>
  <si>
    <t>Okres realizacji</t>
  </si>
  <si>
    <t>Łączne nakłady finansowe</t>
  </si>
  <si>
    <t>Limit 2011</t>
  </si>
  <si>
    <t>% planu</t>
  </si>
  <si>
    <t>Limit 2012</t>
  </si>
  <si>
    <t>od</t>
  </si>
  <si>
    <t>do</t>
  </si>
  <si>
    <t>Limit 2013</t>
  </si>
  <si>
    <t>Limit 2014</t>
  </si>
  <si>
    <t>Limit zobowiązań</t>
  </si>
  <si>
    <t>Przedsięwzięcia ogółem</t>
  </si>
  <si>
    <t>157 112 692,41</t>
  </si>
  <si>
    <t>4 870 047,60</t>
  </si>
  <si>
    <t>4 041 230,00</t>
  </si>
  <si>
    <t>1 950 000,00</t>
  </si>
  <si>
    <t>0,00</t>
  </si>
  <si>
    <t>28 164 311,12</t>
  </si>
  <si>
    <t>- wydatki bieżące</t>
  </si>
  <si>
    <t>7 159 103,67</t>
  </si>
  <si>
    <t>1 820 047,60</t>
  </si>
  <si>
    <t>2 041 230,00</t>
  </si>
  <si>
    <t>5 373 549,60</t>
  </si>
  <si>
    <t>- wydatki majątkowe</t>
  </si>
  <si>
    <t>149 953 588,74</t>
  </si>
  <si>
    <t>3 050 000,00</t>
  </si>
  <si>
    <t>2 000 000,00</t>
  </si>
  <si>
    <t>22 790 761,52</t>
  </si>
  <si>
    <t>1) programy, projekty lub zadania (razem)</t>
  </si>
  <si>
    <t>a) programy, projekty lub zadania związane z programami realizowanymi z udziałem środków, o których mowa w art. 5 ust. 1 pkt 2 i 3, (razem)</t>
  </si>
  <si>
    <t>13 844 310,11</t>
  </si>
  <si>
    <t>7 698 641,93</t>
  </si>
  <si>
    <t>Modernizacja Systemów Grzewczych Szwajcarski Mechanizm Finansowy - Modernizacja Systemów Grzewczych w Budynku głównym Szpitala Powiatowego w Białogardzie</t>
  </si>
  <si>
    <t>białogardzki</t>
  </si>
  <si>
    <t>2010</t>
  </si>
  <si>
    <t>2012</t>
  </si>
  <si>
    <t>12 411,76</t>
  </si>
  <si>
    <t>Modernizacja Systemów Grzewczych Szwajcarski Mechanizm Finansowy - Modernizacja Systemów Grzewczych w Budynku oddziału dziecięcego Szpitala Powiatowego w Białogardzie</t>
  </si>
  <si>
    <t>Starostwo Powiatowe w Białogardzie</t>
  </si>
  <si>
    <t>6 459,56</t>
  </si>
  <si>
    <t>Modernizacja Systemów Grzewczych Szwajcarski Mechanizm Finansowy - Modernizacja Systemów Grzewczych w Budynku Rehabilitacji</t>
  </si>
  <si>
    <t>10 527,52</t>
  </si>
  <si>
    <t>Modernizacja Systemów Grzewczych Szwajcarski Mechanizm Finansowy - Modernizacja Systemów Grzewczych w Liceum Ogólnokształcącym w Białogardzie</t>
  </si>
  <si>
    <t>7 296,52</t>
  </si>
  <si>
    <t>7 021,16</t>
  </si>
  <si>
    <t>Modernizacja Systemów Grzewczych Szwajcarski Mechanizm Finansowy - Modernizacja Systemów Grzewczych w Zespole Szkół Ponadgimnazjalnych w Białogardzie</t>
  </si>
  <si>
    <t>5 276,96</t>
  </si>
  <si>
    <t>5 276,92</t>
  </si>
  <si>
    <t>Modernizacja Systemów Grzewczych Szwajcarski Mechanizm Finansowy - Modernizacja Systemów Grzewczych w Zespole Szkół Ponadgimnazjalnych w Tychowie</t>
  </si>
  <si>
    <t>14 281,08</t>
  </si>
  <si>
    <t>Modernizacja Systemów Grzewczych Szwajcarski Mechanizm Finansowy - Modernizacja Systemu grzewczego w Zespole Szkół Specjalnych w Białogardzie</t>
  </si>
  <si>
    <t>7 114,60</t>
  </si>
  <si>
    <t>2011</t>
  </si>
  <si>
    <t>2014</t>
  </si>
  <si>
    <t>Program Operacyjny Kapitał Ludzki - Rodzina Razem - wydatki na realizacje programu Rodzina Razem wspólnie z MOPS Białogard GOPS Białogard MGOPS Karlino i GOPS Tychowo</t>
  </si>
  <si>
    <t>Powiatowe Centrum Pomocy Rodzinie</t>
  </si>
  <si>
    <t>2008</t>
  </si>
  <si>
    <t>2013</t>
  </si>
  <si>
    <t>7 095 735,67</t>
  </si>
  <si>
    <t>1 756 955,00</t>
  </si>
  <si>
    <t>5 310 457,00</t>
  </si>
  <si>
    <t>6 685 206,44</t>
  </si>
  <si>
    <t>2 325 092,33</t>
  </si>
  <si>
    <t>249 415,46</t>
  </si>
  <si>
    <t>240 279,13</t>
  </si>
  <si>
    <t>133 419,83</t>
  </si>
  <si>
    <t>125 050,09</t>
  </si>
  <si>
    <t>212 699,83</t>
  </si>
  <si>
    <t>203 806,02</t>
  </si>
  <si>
    <t>149 727,64</t>
  </si>
  <si>
    <t>141 250,20</t>
  </si>
  <si>
    <t>148 980,61</t>
  </si>
  <si>
    <t>140 762,65</t>
  </si>
  <si>
    <t>297 488,89</t>
  </si>
  <si>
    <t>285 658,72</t>
  </si>
  <si>
    <t>151 197,13</t>
  </si>
  <si>
    <t>142 742,58</t>
  </si>
  <si>
    <t>Program Operacyjny infrastruktura i środowisko - termomodernizacja obiektów użyteczności publicznej - termomodernizacja  Liceum Ogólnokształcącego w Białogardzie</t>
  </si>
  <si>
    <t>2009</t>
  </si>
  <si>
    <t>805 136,26</t>
  </si>
  <si>
    <t>240 506,00</t>
  </si>
  <si>
    <t>Program Operacyjny infrastruktura i środowisko - termomodernizacja obiektów użyteczności publicznej - termomodernizacja w Zespole Szkół Ponadgimnazjalnych w Białogardzie</t>
  </si>
  <si>
    <t>1 490 249,08</t>
  </si>
  <si>
    <t>146 105,00</t>
  </si>
  <si>
    <t>Program Operacyjny infrastruktura i środowisko - termomodernizacja obiektów użyteczności publicznej - termomodernizacja w Zespole Szkół Ponadgimnazjalnych w Tychowie</t>
  </si>
  <si>
    <t>1 841 343,21</t>
  </si>
  <si>
    <t>387 431,00</t>
  </si>
  <si>
    <t>Rozbudowa budynku gimnazjum specjalnego - Rozbudowa budynku gimnazjum specjalnego - Zespół Szkół Specjlanych w Białogardzie</t>
  </si>
  <si>
    <t>1 205 548,50</t>
  </si>
  <si>
    <t>271 500,94</t>
  </si>
  <si>
    <t>b) programy, projekty lub zadania związane z umowami partnerstwa publicznoprywatnego (razem)</t>
  </si>
  <si>
    <t>c) programy, projekty lub zadania pozostałe (inne niż wymienione w lit.a i b) (razem)</t>
  </si>
  <si>
    <t>143 268 382,30</t>
  </si>
  <si>
    <t>20 465 669,19</t>
  </si>
  <si>
    <t>Adaptacja budynku przy Placu Wolności 16-17 w Białogardzie na siedzibę Starostwa Powiatowego - adaptacja budynku</t>
  </si>
  <si>
    <t>3 645 980,00</t>
  </si>
  <si>
    <t>620 000,00</t>
  </si>
  <si>
    <t>Budowa hali sportowej przy Zespole Szkół Ponadgimnazjalnych w Tychowie</t>
  </si>
  <si>
    <t>4 000 000,00</t>
  </si>
  <si>
    <t>50 000,00</t>
  </si>
  <si>
    <t>Kanalizacja na terenie Domu Pomocy Społecznej w Białogardzie</t>
  </si>
  <si>
    <t>64 750,97</t>
  </si>
  <si>
    <t>64 660,00</t>
  </si>
  <si>
    <t>Narodowy Program Przebudowy Dróg Lokalnych - Przebudowa ciągu komunikacyjnego dróg powiatowych nr 1199Z ul Wojska Polskiego  oraz nr 1196Z ul Kościuszki w Karlinie</t>
  </si>
  <si>
    <t>3 370 160,06</t>
  </si>
  <si>
    <t>3 340 880,06</t>
  </si>
  <si>
    <t>Przebudowa i modernizacja szpitala po byłych Jednostkach Armii Radzieckiej na Centrum Rehabilitacji z oddziałami Szpitala Rejonowego w Białogardzie - realizacja inwestycji</t>
  </si>
  <si>
    <t>2000</t>
  </si>
  <si>
    <t>127 026 387,10</t>
  </si>
  <si>
    <t>3 000 000,00</t>
  </si>
  <si>
    <t>7 323 497,13</t>
  </si>
  <si>
    <t>Radosna Szkoła - plac zabaw przy Zespole Szkół Specjlanych w Białogardzie</t>
  </si>
  <si>
    <t>Zespół Szkół Specjalnych w Białogardzie</t>
  </si>
  <si>
    <t>139 378,00</t>
  </si>
  <si>
    <t>System Zielonych Inwestycji - usprawnienie zarządzania energią poprzez termomodernizację obiektów uzyteczności publicznej na terenie Powiatu Białogardzkiego - termomodernizacja Budynku Głownego Szpitala Powiatowego w Białogardzie</t>
  </si>
  <si>
    <t>1 883 096,07</t>
  </si>
  <si>
    <t>1 868 882,00</t>
  </si>
  <si>
    <t>System Zielonych Inwestycji - usprawnienie zarządzania energią poprzez termomodernizację obiektów uzyteczności publicznej na terenie Powiatu Białogardzkiego - termomodernizacja Budynku oddziału dziecięcego szpitala Powiatowego w Białogardzie</t>
  </si>
  <si>
    <t>961 625,05</t>
  </si>
  <si>
    <t>947 411,00</t>
  </si>
  <si>
    <t>System Zielonych Inwestycji - usprawnienie zarządzania energią poprzez termomodernizację obiektów uzyteczności publicznej na terenie Powiatu Białogardzkiego - Termomodernizacja Internatu Zespołu Szkół Ponadgimnazjalnychw Tychowie</t>
  </si>
  <si>
    <t>2 177 005,05</t>
  </si>
  <si>
    <t>2 160 961,00</t>
  </si>
  <si>
    <t>2) umowy, których realizacja w roku budżetowym i w latach następnych jest niezbędna dla zapewnienia ciągłości działania jednostki i których płatności przypadają w okresie dłuższym niż rok</t>
  </si>
  <si>
    <t>3) gwarancje i poręczenia udzielane przez jednostki samorządu terytorialnego(razem)</t>
  </si>
  <si>
    <t>Przedsięwzięcie</t>
  </si>
  <si>
    <t>Wykonanie  w I półroczu 2011 r.</t>
  </si>
  <si>
    <t>Załącznik nr 2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</si>
</sst>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zcionka tekstu podstawowego"/>
      <family val="2"/>
      <charset val="238"/>
    </font>
    <font>
      <sz val="8"/>
      <color indexed="8"/>
      <name val="Arial"/>
      <charset val="204"/>
    </font>
    <font>
      <sz val="8"/>
      <color indexed="8"/>
      <name val="Times New (W1)"/>
      <family val="1"/>
    </font>
    <font>
      <sz val="8"/>
      <color theme="1"/>
      <name val="Times New (W1)"/>
      <family val="1"/>
    </font>
    <font>
      <b/>
      <sz val="8"/>
      <color indexed="8"/>
      <name val="Times New (W1)"/>
      <family val="1"/>
    </font>
    <font>
      <sz val="7"/>
      <color indexed="8"/>
      <name val="Times New (W1)"/>
      <family val="1"/>
    </font>
    <font>
      <b/>
      <sz val="10"/>
      <color indexed="8"/>
      <name val="Times New (W1)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</xf>
  </cellStyleXfs>
  <cellXfs count="54">
    <xf numFmtId="0" fontId="0" fillId="0" borderId="0" xfId="0"/>
    <xf numFmtId="0" fontId="2" fillId="2" borderId="0" xfId="1" applyNumberFormat="1" applyFont="1" applyFill="1" applyBorder="1" applyAlignment="1" applyProtection="1">
      <alignment horizontal="left"/>
      <protection locked="0"/>
    </xf>
    <xf numFmtId="0" fontId="3" fillId="2" borderId="0" xfId="0" applyFont="1" applyFill="1"/>
    <xf numFmtId="49" fontId="2" fillId="3" borderId="7" xfId="1" applyNumberFormat="1" applyFont="1" applyFill="1" applyBorder="1" applyAlignment="1" applyProtection="1">
      <alignment horizontal="center" vertical="center" wrapText="1"/>
      <protection locked="0"/>
    </xf>
    <xf numFmtId="49" fontId="2" fillId="3" borderId="6" xfId="1" applyNumberFormat="1" applyFont="1" applyFill="1" applyBorder="1" applyAlignment="1" applyProtection="1">
      <alignment horizontal="center" vertical="center" wrapText="1"/>
      <protection locked="0"/>
    </xf>
    <xf numFmtId="49" fontId="2" fillId="3" borderId="2" xfId="1" applyNumberFormat="1" applyFont="1" applyFill="1" applyBorder="1" applyAlignment="1" applyProtection="1">
      <alignment horizontal="right" vertical="center" wrapText="1"/>
      <protection locked="0"/>
    </xf>
    <xf numFmtId="49" fontId="2" fillId="3" borderId="1" xfId="1" applyNumberFormat="1" applyFont="1" applyFill="1" applyBorder="1" applyAlignment="1" applyProtection="1">
      <alignment horizontal="right" vertical="center" wrapText="1"/>
      <protection locked="0"/>
    </xf>
    <xf numFmtId="4" fontId="2" fillId="3" borderId="1" xfId="1" applyNumberFormat="1" applyFont="1" applyFill="1" applyBorder="1" applyAlignment="1" applyProtection="1">
      <alignment horizontal="right" vertical="center" wrapText="1"/>
      <protection locked="0"/>
    </xf>
    <xf numFmtId="49" fontId="2" fillId="3" borderId="3" xfId="1" applyNumberFormat="1" applyFont="1" applyFill="1" applyBorder="1" applyAlignment="1" applyProtection="1">
      <alignment horizontal="right" vertical="center" wrapText="1"/>
      <protection locked="0"/>
    </xf>
    <xf numFmtId="49" fontId="4" fillId="3" borderId="1" xfId="1" applyNumberFormat="1" applyFont="1" applyFill="1" applyBorder="1" applyAlignment="1" applyProtection="1">
      <alignment horizontal="right" vertical="center" wrapText="1"/>
      <protection locked="0"/>
    </xf>
    <xf numFmtId="4" fontId="4" fillId="3" borderId="1" xfId="1" applyNumberFormat="1" applyFont="1" applyFill="1" applyBorder="1" applyAlignment="1" applyProtection="1">
      <alignment horizontal="right" vertical="center" wrapText="1"/>
      <protection locked="0"/>
    </xf>
    <xf numFmtId="49" fontId="4" fillId="3" borderId="1" xfId="1" applyNumberFormat="1" applyFont="1" applyFill="1" applyBorder="1" applyAlignment="1" applyProtection="1">
      <alignment horizontal="center" vertical="center" wrapText="1"/>
      <protection locked="0"/>
    </xf>
    <xf numFmtId="4" fontId="3" fillId="2" borderId="0" xfId="0" applyNumberFormat="1" applyFont="1" applyFill="1"/>
    <xf numFmtId="49" fontId="2" fillId="3" borderId="1" xfId="1" applyNumberFormat="1" applyFont="1" applyFill="1" applyBorder="1" applyAlignment="1" applyProtection="1">
      <alignment horizontal="left" vertical="center" wrapText="1"/>
      <protection locked="0"/>
    </xf>
    <xf numFmtId="164" fontId="2" fillId="3" borderId="1" xfId="1" applyNumberFormat="1" applyFont="1" applyFill="1" applyBorder="1" applyAlignment="1" applyProtection="1">
      <alignment horizontal="right" vertical="center" wrapText="1"/>
      <protection locked="0"/>
    </xf>
    <xf numFmtId="4" fontId="4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2" fillId="2" borderId="4" xfId="1" applyNumberFormat="1" applyFont="1" applyFill="1" applyBorder="1" applyAlignment="1" applyProtection="1">
      <protection locked="0"/>
    </xf>
    <xf numFmtId="0" fontId="2" fillId="2" borderId="16" xfId="1" applyNumberFormat="1" applyFont="1" applyFill="1" applyBorder="1" applyAlignment="1" applyProtection="1">
      <protection locked="0"/>
    </xf>
    <xf numFmtId="0" fontId="2" fillId="2" borderId="5" xfId="1" applyNumberFormat="1" applyFont="1" applyFill="1" applyBorder="1" applyAlignment="1" applyProtection="1">
      <protection locked="0"/>
    </xf>
    <xf numFmtId="0" fontId="2" fillId="2" borderId="17" xfId="1" applyNumberFormat="1" applyFont="1" applyFill="1" applyBorder="1" applyAlignment="1" applyProtection="1">
      <protection locked="0"/>
    </xf>
    <xf numFmtId="49" fontId="2" fillId="3" borderId="21" xfId="1" applyNumberFormat="1" applyFont="1" applyFill="1" applyBorder="1" applyAlignment="1" applyProtection="1">
      <alignment horizontal="right" vertical="center" wrapText="1"/>
      <protection locked="0"/>
    </xf>
    <xf numFmtId="49" fontId="2" fillId="3" borderId="23" xfId="1" applyNumberFormat="1" applyFont="1" applyFill="1" applyBorder="1" applyAlignment="1" applyProtection="1">
      <alignment horizontal="right" vertical="center" wrapText="1"/>
      <protection locked="0"/>
    </xf>
    <xf numFmtId="49" fontId="4" fillId="3" borderId="23" xfId="1" applyNumberFormat="1" applyFont="1" applyFill="1" applyBorder="1" applyAlignment="1" applyProtection="1">
      <alignment horizontal="right" vertical="center" wrapText="1"/>
      <protection locked="0"/>
    </xf>
    <xf numFmtId="0" fontId="2" fillId="2" borderId="25" xfId="1" applyNumberFormat="1" applyFont="1" applyFill="1" applyBorder="1" applyAlignment="1" applyProtection="1">
      <alignment horizontal="left"/>
      <protection locked="0"/>
    </xf>
    <xf numFmtId="49" fontId="2" fillId="3" borderId="26" xfId="1" applyNumberFormat="1" applyFont="1" applyFill="1" applyBorder="1" applyAlignment="1" applyProtection="1">
      <alignment horizontal="right" vertical="center" wrapText="1"/>
      <protection locked="0"/>
    </xf>
    <xf numFmtId="4" fontId="2" fillId="3" borderId="26" xfId="1" applyNumberFormat="1" applyFont="1" applyFill="1" applyBorder="1" applyAlignment="1" applyProtection="1">
      <alignment horizontal="right" vertical="center" wrapText="1"/>
      <protection locked="0"/>
    </xf>
    <xf numFmtId="164" fontId="2" fillId="3" borderId="26" xfId="1" applyNumberFormat="1" applyFont="1" applyFill="1" applyBorder="1" applyAlignment="1" applyProtection="1">
      <alignment horizontal="right" vertical="center" wrapText="1"/>
      <protection locked="0"/>
    </xf>
    <xf numFmtId="49" fontId="2" fillId="3" borderId="27" xfId="1" applyNumberFormat="1" applyFont="1" applyFill="1" applyBorder="1" applyAlignment="1" applyProtection="1">
      <alignment horizontal="right" vertical="center" wrapText="1"/>
      <protection locked="0"/>
    </xf>
    <xf numFmtId="49" fontId="2" fillId="3" borderId="8" xfId="1" applyNumberFormat="1" applyFont="1" applyFill="1" applyBorder="1" applyAlignment="1" applyProtection="1">
      <alignment horizontal="left" vertical="center" wrapText="1"/>
      <protection locked="0"/>
    </xf>
    <xf numFmtId="49" fontId="2" fillId="3" borderId="9" xfId="1" applyNumberFormat="1" applyFont="1" applyFill="1" applyBorder="1" applyAlignment="1" applyProtection="1">
      <alignment horizontal="left" vertical="center" wrapText="1"/>
      <protection locked="0"/>
    </xf>
    <xf numFmtId="49" fontId="2" fillId="3" borderId="14" xfId="1" applyNumberFormat="1" applyFont="1" applyFill="1" applyBorder="1" applyAlignment="1" applyProtection="1">
      <alignment horizontal="center" vertical="center" wrapText="1"/>
      <protection locked="0"/>
    </xf>
    <xf numFmtId="49" fontId="2" fillId="3" borderId="15" xfId="1" applyNumberFormat="1" applyFont="1" applyFill="1" applyBorder="1" applyAlignment="1" applyProtection="1">
      <alignment horizontal="center" vertical="center" wrapText="1"/>
      <protection locked="0"/>
    </xf>
    <xf numFmtId="49" fontId="2" fillId="3" borderId="12" xfId="1" applyNumberFormat="1" applyFont="1" applyFill="1" applyBorder="1" applyAlignment="1" applyProtection="1">
      <alignment horizontal="center" vertical="center" wrapText="1"/>
      <protection locked="0"/>
    </xf>
    <xf numFmtId="49" fontId="2" fillId="3" borderId="13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1" applyNumberFormat="1" applyFont="1" applyFill="1" applyBorder="1" applyAlignment="1" applyProtection="1">
      <alignment horizontal="center"/>
      <protection locked="0"/>
    </xf>
    <xf numFmtId="49" fontId="6" fillId="3" borderId="0" xfId="1" applyNumberFormat="1" applyFont="1" applyFill="1" applyAlignment="1" applyProtection="1">
      <alignment horizontal="center" vertical="center" wrapText="1"/>
      <protection locked="0"/>
    </xf>
    <xf numFmtId="0" fontId="2" fillId="2" borderId="0" xfId="1" applyNumberFormat="1" applyFont="1" applyFill="1" applyBorder="1" applyAlignment="1" applyProtection="1">
      <alignment horizontal="left"/>
      <protection locked="0"/>
    </xf>
    <xf numFmtId="4" fontId="2" fillId="3" borderId="20" xfId="1" applyNumberFormat="1" applyFont="1" applyFill="1" applyBorder="1" applyAlignment="1" applyProtection="1">
      <alignment horizontal="center" vertical="center" wrapText="1"/>
      <protection locked="0"/>
    </xf>
    <xf numFmtId="4" fontId="2" fillId="3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3" borderId="20" xfId="1" applyNumberFormat="1" applyFont="1" applyFill="1" applyBorder="1" applyAlignment="1" applyProtection="1">
      <alignment horizontal="center" vertical="center" wrapText="1"/>
      <protection locked="0"/>
    </xf>
    <xf numFmtId="49" fontId="2" fillId="3" borderId="3" xfId="1" applyNumberFormat="1" applyFont="1" applyFill="1" applyBorder="1" applyAlignment="1" applyProtection="1">
      <alignment horizontal="center" vertical="center" wrapText="1"/>
      <protection locked="0"/>
    </xf>
    <xf numFmtId="49" fontId="5" fillId="3" borderId="10" xfId="1" applyNumberFormat="1" applyFont="1" applyFill="1" applyBorder="1" applyAlignment="1" applyProtection="1">
      <alignment horizontal="center" vertical="center" wrapText="1"/>
      <protection locked="0"/>
    </xf>
    <xf numFmtId="49" fontId="5" fillId="3" borderId="11" xfId="1" applyNumberFormat="1" applyFont="1" applyFill="1" applyBorder="1" applyAlignment="1" applyProtection="1">
      <alignment horizontal="center" vertical="center" wrapText="1"/>
      <protection locked="0"/>
    </xf>
    <xf numFmtId="49" fontId="2" fillId="3" borderId="18" xfId="1" applyNumberFormat="1" applyFont="1" applyFill="1" applyBorder="1" applyAlignment="1" applyProtection="1">
      <alignment horizontal="center" vertical="center" wrapText="1"/>
      <protection locked="0"/>
    </xf>
    <xf numFmtId="49" fontId="2" fillId="3" borderId="19" xfId="1" applyNumberFormat="1" applyFont="1" applyFill="1" applyBorder="1" applyAlignment="1" applyProtection="1">
      <alignment horizontal="center" vertical="center" wrapText="1"/>
      <protection locked="0"/>
    </xf>
    <xf numFmtId="49" fontId="2" fillId="3" borderId="1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24" xfId="1" applyNumberFormat="1" applyFont="1" applyFill="1" applyBorder="1" applyAlignment="1" applyProtection="1">
      <alignment horizontal="left" vertical="center" wrapText="1"/>
      <protection locked="0"/>
    </xf>
    <xf numFmtId="49" fontId="4" fillId="3" borderId="1" xfId="1" applyNumberFormat="1" applyFont="1" applyFill="1" applyBorder="1" applyAlignment="1" applyProtection="1">
      <alignment horizontal="left" vertical="center" wrapText="1"/>
      <protection locked="0"/>
    </xf>
    <xf numFmtId="49" fontId="2" fillId="3" borderId="24" xfId="1" applyNumberFormat="1" applyFont="1" applyFill="1" applyBorder="1" applyAlignment="1" applyProtection="1">
      <alignment horizontal="left" vertical="center" wrapText="1"/>
      <protection locked="0"/>
    </xf>
    <xf numFmtId="49" fontId="2" fillId="3" borderId="1" xfId="1" applyNumberFormat="1" applyFont="1" applyFill="1" applyBorder="1" applyAlignment="1" applyProtection="1">
      <alignment horizontal="left" vertical="center" wrapText="1"/>
      <protection locked="0"/>
    </xf>
    <xf numFmtId="49" fontId="2" fillId="3" borderId="22" xfId="1" applyNumberFormat="1" applyFont="1" applyFill="1" applyBorder="1" applyAlignment="1" applyProtection="1">
      <alignment horizontal="left" vertical="center" wrapText="1"/>
      <protection locked="0"/>
    </xf>
    <xf numFmtId="49" fontId="2" fillId="3" borderId="3" xfId="1" applyNumberFormat="1" applyFont="1" applyFill="1" applyBorder="1" applyAlignment="1" applyProtection="1">
      <alignment horizontal="left" vertical="center" wrapText="1"/>
      <protection locked="0"/>
    </xf>
    <xf numFmtId="49" fontId="2" fillId="3" borderId="11" xfId="1" applyNumberFormat="1" applyFont="1" applyFill="1" applyBorder="1" applyAlignment="1" applyProtection="1">
      <alignment horizontal="left" vertical="center" wrapText="1"/>
      <protection locked="0"/>
    </xf>
    <xf numFmtId="49" fontId="2" fillId="3" borderId="26" xfId="1" applyNumberFormat="1" applyFont="1" applyFill="1" applyBorder="1" applyAlignment="1" applyProtection="1">
      <alignment horizontal="left" vertical="center" wrapText="1"/>
      <protection locked="0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2"/>
  <sheetViews>
    <sheetView tabSelected="1" topLeftCell="A37" workbookViewId="0">
      <selection activeCell="O46" sqref="O46"/>
    </sheetView>
  </sheetViews>
  <sheetFormatPr defaultRowHeight="11.25"/>
  <cols>
    <col min="1" max="1" width="1.75" style="2" customWidth="1"/>
    <col min="2" max="2" width="28" style="2" customWidth="1"/>
    <col min="3" max="3" width="9" style="2"/>
    <col min="4" max="4" width="4.875" style="2" customWidth="1"/>
    <col min="5" max="5" width="5.125" style="2" customWidth="1"/>
    <col min="6" max="6" width="10" style="2" customWidth="1"/>
    <col min="7" max="7" width="9.625" style="2" customWidth="1"/>
    <col min="8" max="8" width="9" style="12"/>
    <col min="9" max="9" width="6" style="2" customWidth="1"/>
    <col min="10" max="12" width="9" style="2"/>
    <col min="13" max="13" width="9.75" style="2" customWidth="1"/>
    <col min="14" max="16384" width="9" style="2"/>
  </cols>
  <sheetData>
    <row r="1" spans="1:13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4" t="s">
        <v>128</v>
      </c>
      <c r="M1" s="34"/>
    </row>
    <row r="2" spans="1:13" ht="12.75">
      <c r="A2" s="35" t="s">
        <v>0</v>
      </c>
      <c r="B2" s="35"/>
      <c r="C2" s="35"/>
      <c r="D2" s="36"/>
      <c r="E2" s="36"/>
      <c r="F2" s="36"/>
      <c r="G2" s="36"/>
      <c r="H2" s="36"/>
      <c r="I2" s="36"/>
      <c r="J2" s="36"/>
      <c r="K2" s="36"/>
      <c r="L2" s="1"/>
      <c r="M2" s="1"/>
    </row>
    <row r="3" spans="1:13" ht="14.25" customHeight="1">
      <c r="A3" s="16" t="s">
        <v>126</v>
      </c>
      <c r="B3" s="17"/>
      <c r="C3" s="41" t="s">
        <v>1</v>
      </c>
      <c r="D3" s="43" t="s">
        <v>2</v>
      </c>
      <c r="E3" s="44"/>
      <c r="F3" s="44" t="s">
        <v>3</v>
      </c>
      <c r="G3" s="44" t="s">
        <v>4</v>
      </c>
      <c r="H3" s="37" t="s">
        <v>127</v>
      </c>
      <c r="I3" s="39" t="s">
        <v>5</v>
      </c>
      <c r="J3" s="44" t="s">
        <v>6</v>
      </c>
      <c r="K3" s="32" t="s">
        <v>9</v>
      </c>
      <c r="L3" s="30" t="s">
        <v>10</v>
      </c>
      <c r="M3" s="30" t="s">
        <v>11</v>
      </c>
    </row>
    <row r="4" spans="1:13" ht="19.5" customHeight="1">
      <c r="A4" s="18"/>
      <c r="B4" s="19"/>
      <c r="C4" s="42"/>
      <c r="D4" s="3" t="s">
        <v>7</v>
      </c>
      <c r="E4" s="4" t="s">
        <v>8</v>
      </c>
      <c r="F4" s="45"/>
      <c r="G4" s="45"/>
      <c r="H4" s="38"/>
      <c r="I4" s="40"/>
      <c r="J4" s="45"/>
      <c r="K4" s="33"/>
      <c r="L4" s="31"/>
      <c r="M4" s="31"/>
    </row>
    <row r="5" spans="1:13" ht="14.25" customHeight="1">
      <c r="A5" s="28" t="s">
        <v>12</v>
      </c>
      <c r="B5" s="29"/>
      <c r="C5" s="29"/>
      <c r="D5" s="29"/>
      <c r="E5" s="29"/>
      <c r="F5" s="5" t="s">
        <v>13</v>
      </c>
      <c r="G5" s="7">
        <v>17303033.52</v>
      </c>
      <c r="H5" s="7">
        <f>H6+H7</f>
        <v>1667865.04</v>
      </c>
      <c r="I5" s="14">
        <f>H5/G5</f>
        <v>9.6391481763713302E-2</v>
      </c>
      <c r="J5" s="6" t="s">
        <v>14</v>
      </c>
      <c r="K5" s="8" t="s">
        <v>15</v>
      </c>
      <c r="L5" s="8" t="s">
        <v>16</v>
      </c>
      <c r="M5" s="20" t="s">
        <v>18</v>
      </c>
    </row>
    <row r="6" spans="1:13">
      <c r="A6" s="50" t="s">
        <v>19</v>
      </c>
      <c r="B6" s="51"/>
      <c r="C6" s="51"/>
      <c r="D6" s="51"/>
      <c r="E6" s="51"/>
      <c r="F6" s="6" t="s">
        <v>20</v>
      </c>
      <c r="G6" s="7">
        <v>1512272</v>
      </c>
      <c r="H6" s="7">
        <f>H9</f>
        <v>808886.28</v>
      </c>
      <c r="I6" s="14">
        <f t="shared" ref="I6:I47" si="0">H6/G6</f>
        <v>0.53488147634817018</v>
      </c>
      <c r="J6" s="6" t="s">
        <v>21</v>
      </c>
      <c r="K6" s="6" t="s">
        <v>22</v>
      </c>
      <c r="L6" s="6" t="s">
        <v>17</v>
      </c>
      <c r="M6" s="21" t="s">
        <v>23</v>
      </c>
    </row>
    <row r="7" spans="1:13" ht="14.25" customHeight="1">
      <c r="A7" s="48" t="s">
        <v>24</v>
      </c>
      <c r="B7" s="49"/>
      <c r="C7" s="49"/>
      <c r="D7" s="49"/>
      <c r="E7" s="49"/>
      <c r="F7" s="6" t="s">
        <v>25</v>
      </c>
      <c r="G7" s="7">
        <v>15790761.52</v>
      </c>
      <c r="H7" s="7">
        <f>H10</f>
        <v>858978.76</v>
      </c>
      <c r="I7" s="14">
        <f t="shared" si="0"/>
        <v>5.4397551309482386E-2</v>
      </c>
      <c r="J7" s="6" t="s">
        <v>26</v>
      </c>
      <c r="K7" s="6" t="s">
        <v>27</v>
      </c>
      <c r="L7" s="6" t="s">
        <v>16</v>
      </c>
      <c r="M7" s="21" t="s">
        <v>28</v>
      </c>
    </row>
    <row r="8" spans="1:13" ht="14.25" customHeight="1">
      <c r="A8" s="46" t="s">
        <v>29</v>
      </c>
      <c r="B8" s="47"/>
      <c r="C8" s="47"/>
      <c r="D8" s="47"/>
      <c r="E8" s="47"/>
      <c r="F8" s="9" t="s">
        <v>13</v>
      </c>
      <c r="G8" s="10">
        <v>17303033.52</v>
      </c>
      <c r="H8" s="10">
        <f>H9+H10</f>
        <v>1667865.04</v>
      </c>
      <c r="I8" s="14">
        <f t="shared" si="0"/>
        <v>9.6391481763713302E-2</v>
      </c>
      <c r="J8" s="9" t="s">
        <v>14</v>
      </c>
      <c r="K8" s="9" t="s">
        <v>15</v>
      </c>
      <c r="L8" s="9" t="s">
        <v>16</v>
      </c>
      <c r="M8" s="22" t="s">
        <v>18</v>
      </c>
    </row>
    <row r="9" spans="1:13">
      <c r="A9" s="48" t="s">
        <v>19</v>
      </c>
      <c r="B9" s="49"/>
      <c r="C9" s="49"/>
      <c r="D9" s="49"/>
      <c r="E9" s="49"/>
      <c r="F9" s="6" t="s">
        <v>20</v>
      </c>
      <c r="G9" s="7">
        <v>1512272</v>
      </c>
      <c r="H9" s="7">
        <f>H37+H34+H12</f>
        <v>808886.28</v>
      </c>
      <c r="I9" s="14">
        <f t="shared" si="0"/>
        <v>0.53488147634817018</v>
      </c>
      <c r="J9" s="6" t="s">
        <v>21</v>
      </c>
      <c r="K9" s="6" t="s">
        <v>22</v>
      </c>
      <c r="L9" s="6" t="s">
        <v>17</v>
      </c>
      <c r="M9" s="21" t="s">
        <v>23</v>
      </c>
    </row>
    <row r="10" spans="1:13" ht="14.25" customHeight="1">
      <c r="A10" s="48" t="s">
        <v>24</v>
      </c>
      <c r="B10" s="49"/>
      <c r="C10" s="49"/>
      <c r="D10" s="49"/>
      <c r="E10" s="49"/>
      <c r="F10" s="6" t="s">
        <v>25</v>
      </c>
      <c r="G10" s="7">
        <v>15790761.52</v>
      </c>
      <c r="H10" s="7">
        <f>H38+H35+H21</f>
        <v>858978.76</v>
      </c>
      <c r="I10" s="14">
        <f t="shared" si="0"/>
        <v>5.4397551309482386E-2</v>
      </c>
      <c r="J10" s="6" t="s">
        <v>26</v>
      </c>
      <c r="K10" s="6" t="s">
        <v>27</v>
      </c>
      <c r="L10" s="6" t="s">
        <v>16</v>
      </c>
      <c r="M10" s="21" t="s">
        <v>28</v>
      </c>
    </row>
    <row r="11" spans="1:13" ht="33" customHeight="1">
      <c r="A11" s="46" t="s">
        <v>30</v>
      </c>
      <c r="B11" s="47"/>
      <c r="C11" s="47"/>
      <c r="D11" s="47"/>
      <c r="E11" s="47"/>
      <c r="F11" s="9" t="s">
        <v>31</v>
      </c>
      <c r="G11" s="10">
        <v>3837364.33</v>
      </c>
      <c r="H11" s="10">
        <f>H12+H21</f>
        <v>1398730.6600000001</v>
      </c>
      <c r="I11" s="14">
        <f t="shared" si="0"/>
        <v>0.36450296081216771</v>
      </c>
      <c r="J11" s="9" t="s">
        <v>21</v>
      </c>
      <c r="K11" s="9" t="s">
        <v>22</v>
      </c>
      <c r="L11" s="9" t="s">
        <v>17</v>
      </c>
      <c r="M11" s="22" t="s">
        <v>32</v>
      </c>
    </row>
    <row r="12" spans="1:13">
      <c r="A12" s="48" t="s">
        <v>19</v>
      </c>
      <c r="B12" s="49"/>
      <c r="C12" s="49"/>
      <c r="D12" s="49"/>
      <c r="E12" s="49"/>
      <c r="F12" s="6" t="s">
        <v>20</v>
      </c>
      <c r="G12" s="7">
        <v>1512272</v>
      </c>
      <c r="H12" s="7">
        <f>SUM(H13:H20)</f>
        <v>808886.28</v>
      </c>
      <c r="I12" s="14">
        <f t="shared" si="0"/>
        <v>0.53488147634817018</v>
      </c>
      <c r="J12" s="6" t="s">
        <v>21</v>
      </c>
      <c r="K12" s="6" t="s">
        <v>22</v>
      </c>
      <c r="L12" s="6" t="s">
        <v>17</v>
      </c>
      <c r="M12" s="21" t="s">
        <v>23</v>
      </c>
    </row>
    <row r="13" spans="1:13" ht="55.5" customHeight="1">
      <c r="A13" s="23"/>
      <c r="B13" s="13" t="s">
        <v>33</v>
      </c>
      <c r="C13" s="9" t="s">
        <v>39</v>
      </c>
      <c r="D13" s="11" t="s">
        <v>35</v>
      </c>
      <c r="E13" s="11" t="s">
        <v>36</v>
      </c>
      <c r="F13" s="9" t="s">
        <v>37</v>
      </c>
      <c r="G13" s="10" t="s">
        <v>17</v>
      </c>
      <c r="H13" s="10">
        <v>0</v>
      </c>
      <c r="I13" s="14"/>
      <c r="J13" s="9" t="s">
        <v>37</v>
      </c>
      <c r="K13" s="9" t="s">
        <v>17</v>
      </c>
      <c r="L13" s="9" t="s">
        <v>17</v>
      </c>
      <c r="M13" s="22" t="s">
        <v>37</v>
      </c>
    </row>
    <row r="14" spans="1:13" ht="56.25" customHeight="1">
      <c r="A14" s="23"/>
      <c r="B14" s="13" t="s">
        <v>38</v>
      </c>
      <c r="C14" s="9" t="s">
        <v>39</v>
      </c>
      <c r="D14" s="11" t="s">
        <v>35</v>
      </c>
      <c r="E14" s="11" t="s">
        <v>36</v>
      </c>
      <c r="F14" s="9" t="s">
        <v>40</v>
      </c>
      <c r="G14" s="10" t="s">
        <v>17</v>
      </c>
      <c r="H14" s="10">
        <v>0</v>
      </c>
      <c r="I14" s="14"/>
      <c r="J14" s="9" t="s">
        <v>40</v>
      </c>
      <c r="K14" s="9" t="s">
        <v>17</v>
      </c>
      <c r="L14" s="9" t="s">
        <v>17</v>
      </c>
      <c r="M14" s="22" t="s">
        <v>40</v>
      </c>
    </row>
    <row r="15" spans="1:13" ht="47.25" customHeight="1">
      <c r="A15" s="23"/>
      <c r="B15" s="13" t="s">
        <v>41</v>
      </c>
      <c r="C15" s="9" t="s">
        <v>39</v>
      </c>
      <c r="D15" s="11" t="s">
        <v>35</v>
      </c>
      <c r="E15" s="11" t="s">
        <v>36</v>
      </c>
      <c r="F15" s="9" t="s">
        <v>42</v>
      </c>
      <c r="G15" s="10" t="s">
        <v>17</v>
      </c>
      <c r="H15" s="10">
        <v>0</v>
      </c>
      <c r="I15" s="14"/>
      <c r="J15" s="9" t="s">
        <v>42</v>
      </c>
      <c r="K15" s="9" t="s">
        <v>17</v>
      </c>
      <c r="L15" s="9" t="s">
        <v>17</v>
      </c>
      <c r="M15" s="22" t="s">
        <v>42</v>
      </c>
    </row>
    <row r="16" spans="1:13" ht="45" customHeight="1">
      <c r="A16" s="23"/>
      <c r="B16" s="13" t="s">
        <v>43</v>
      </c>
      <c r="C16" s="9" t="s">
        <v>39</v>
      </c>
      <c r="D16" s="11" t="s">
        <v>35</v>
      </c>
      <c r="E16" s="11" t="s">
        <v>36</v>
      </c>
      <c r="F16" s="9" t="s">
        <v>44</v>
      </c>
      <c r="G16" s="10" t="s">
        <v>17</v>
      </c>
      <c r="H16" s="10">
        <v>0</v>
      </c>
      <c r="I16" s="14"/>
      <c r="J16" s="9" t="s">
        <v>45</v>
      </c>
      <c r="K16" s="9" t="s">
        <v>17</v>
      </c>
      <c r="L16" s="9" t="s">
        <v>17</v>
      </c>
      <c r="M16" s="22" t="s">
        <v>45</v>
      </c>
    </row>
    <row r="17" spans="1:13" ht="47.25" customHeight="1">
      <c r="A17" s="23"/>
      <c r="B17" s="13" t="s">
        <v>46</v>
      </c>
      <c r="C17" s="9" t="s">
        <v>39</v>
      </c>
      <c r="D17" s="11" t="s">
        <v>35</v>
      </c>
      <c r="E17" s="11" t="s">
        <v>36</v>
      </c>
      <c r="F17" s="9" t="s">
        <v>47</v>
      </c>
      <c r="G17" s="10" t="s">
        <v>17</v>
      </c>
      <c r="H17" s="10">
        <v>0</v>
      </c>
      <c r="I17" s="14"/>
      <c r="J17" s="9" t="s">
        <v>48</v>
      </c>
      <c r="K17" s="9" t="s">
        <v>17</v>
      </c>
      <c r="L17" s="9" t="s">
        <v>17</v>
      </c>
      <c r="M17" s="22" t="s">
        <v>48</v>
      </c>
    </row>
    <row r="18" spans="1:13" ht="48" customHeight="1">
      <c r="A18" s="23"/>
      <c r="B18" s="13" t="s">
        <v>49</v>
      </c>
      <c r="C18" s="9" t="s">
        <v>39</v>
      </c>
      <c r="D18" s="11" t="s">
        <v>35</v>
      </c>
      <c r="E18" s="11" t="s">
        <v>36</v>
      </c>
      <c r="F18" s="9" t="s">
        <v>50</v>
      </c>
      <c r="G18" s="10" t="s">
        <v>17</v>
      </c>
      <c r="H18" s="10">
        <v>0</v>
      </c>
      <c r="I18" s="14"/>
      <c r="J18" s="9" t="s">
        <v>50</v>
      </c>
      <c r="K18" s="9" t="s">
        <v>17</v>
      </c>
      <c r="L18" s="9" t="s">
        <v>17</v>
      </c>
      <c r="M18" s="22" t="s">
        <v>50</v>
      </c>
    </row>
    <row r="19" spans="1:13" ht="43.5" customHeight="1">
      <c r="A19" s="23"/>
      <c r="B19" s="13" t="s">
        <v>51</v>
      </c>
      <c r="C19" s="9" t="s">
        <v>39</v>
      </c>
      <c r="D19" s="11" t="s">
        <v>35</v>
      </c>
      <c r="E19" s="11" t="s">
        <v>36</v>
      </c>
      <c r="F19" s="9" t="s">
        <v>52</v>
      </c>
      <c r="G19" s="10" t="s">
        <v>17</v>
      </c>
      <c r="H19" s="10">
        <v>0</v>
      </c>
      <c r="I19" s="14"/>
      <c r="J19" s="9" t="s">
        <v>52</v>
      </c>
      <c r="K19" s="9" t="s">
        <v>17</v>
      </c>
      <c r="L19" s="9" t="s">
        <v>17</v>
      </c>
      <c r="M19" s="22" t="s">
        <v>52</v>
      </c>
    </row>
    <row r="20" spans="1:13" ht="57.75" customHeight="1">
      <c r="A20" s="23"/>
      <c r="B20" s="13" t="s">
        <v>55</v>
      </c>
      <c r="C20" s="9" t="s">
        <v>56</v>
      </c>
      <c r="D20" s="11" t="s">
        <v>57</v>
      </c>
      <c r="E20" s="11" t="s">
        <v>58</v>
      </c>
      <c r="F20" s="9" t="s">
        <v>59</v>
      </c>
      <c r="G20" s="10">
        <v>1512272</v>
      </c>
      <c r="H20" s="15">
        <f>186173.02+588090.41+34622.85</f>
        <v>808886.28</v>
      </c>
      <c r="I20" s="14">
        <f t="shared" si="0"/>
        <v>0.53488147634817018</v>
      </c>
      <c r="J20" s="9" t="s">
        <v>60</v>
      </c>
      <c r="K20" s="9" t="s">
        <v>22</v>
      </c>
      <c r="L20" s="9" t="s">
        <v>17</v>
      </c>
      <c r="M20" s="22" t="s">
        <v>61</v>
      </c>
    </row>
    <row r="21" spans="1:13">
      <c r="A21" s="48" t="s">
        <v>24</v>
      </c>
      <c r="B21" s="49"/>
      <c r="C21" s="49"/>
      <c r="D21" s="49"/>
      <c r="E21" s="49"/>
      <c r="F21" s="6" t="s">
        <v>62</v>
      </c>
      <c r="G21" s="7">
        <v>2325092.33</v>
      </c>
      <c r="H21" s="7">
        <f>SUM(H22:H32)</f>
        <v>589844.38</v>
      </c>
      <c r="I21" s="14">
        <f t="shared" si="0"/>
        <v>0.25368643317489248</v>
      </c>
      <c r="J21" s="6" t="s">
        <v>17</v>
      </c>
      <c r="K21" s="6" t="s">
        <v>17</v>
      </c>
      <c r="L21" s="6" t="s">
        <v>17</v>
      </c>
      <c r="M21" s="21" t="s">
        <v>63</v>
      </c>
    </row>
    <row r="22" spans="1:13" ht="57.75" customHeight="1">
      <c r="A22" s="23"/>
      <c r="B22" s="13" t="s">
        <v>33</v>
      </c>
      <c r="C22" s="9" t="s">
        <v>39</v>
      </c>
      <c r="D22" s="11" t="s">
        <v>35</v>
      </c>
      <c r="E22" s="11" t="s">
        <v>36</v>
      </c>
      <c r="F22" s="9" t="s">
        <v>64</v>
      </c>
      <c r="G22" s="15">
        <v>240279.13</v>
      </c>
      <c r="H22" s="10">
        <v>21181.78</v>
      </c>
      <c r="I22" s="14">
        <f t="shared" si="0"/>
        <v>8.8154888857804661E-2</v>
      </c>
      <c r="J22" s="9" t="s">
        <v>17</v>
      </c>
      <c r="K22" s="9" t="s">
        <v>17</v>
      </c>
      <c r="L22" s="9" t="s">
        <v>17</v>
      </c>
      <c r="M22" s="22" t="s">
        <v>65</v>
      </c>
    </row>
    <row r="23" spans="1:13" ht="57.75" customHeight="1">
      <c r="A23" s="23"/>
      <c r="B23" s="13" t="s">
        <v>38</v>
      </c>
      <c r="C23" s="9" t="s">
        <v>39</v>
      </c>
      <c r="D23" s="11" t="s">
        <v>35</v>
      </c>
      <c r="E23" s="11" t="s">
        <v>36</v>
      </c>
      <c r="F23" s="9" t="s">
        <v>66</v>
      </c>
      <c r="G23" s="15">
        <v>125050.09</v>
      </c>
      <c r="H23" s="10">
        <v>11023.84</v>
      </c>
      <c r="I23" s="14">
        <f t="shared" si="0"/>
        <v>8.8155394370367915E-2</v>
      </c>
      <c r="J23" s="9" t="s">
        <v>17</v>
      </c>
      <c r="K23" s="9" t="s">
        <v>17</v>
      </c>
      <c r="L23" s="9" t="s">
        <v>17</v>
      </c>
      <c r="M23" s="22" t="s">
        <v>67</v>
      </c>
    </row>
    <row r="24" spans="1:13" ht="45.75" customHeight="1">
      <c r="A24" s="23"/>
      <c r="B24" s="13" t="s">
        <v>41</v>
      </c>
      <c r="C24" s="9" t="s">
        <v>39</v>
      </c>
      <c r="D24" s="11" t="s">
        <v>35</v>
      </c>
      <c r="E24" s="11" t="s">
        <v>36</v>
      </c>
      <c r="F24" s="9" t="s">
        <v>68</v>
      </c>
      <c r="G24" s="15">
        <v>203806.02</v>
      </c>
      <c r="H24" s="10">
        <v>17966.18</v>
      </c>
      <c r="I24" s="14">
        <f t="shared" si="0"/>
        <v>8.815333325286466E-2</v>
      </c>
      <c r="J24" s="9" t="s">
        <v>17</v>
      </c>
      <c r="K24" s="9" t="s">
        <v>17</v>
      </c>
      <c r="L24" s="9" t="s">
        <v>17</v>
      </c>
      <c r="M24" s="22" t="s">
        <v>69</v>
      </c>
    </row>
    <row r="25" spans="1:13" ht="47.25" customHeight="1">
      <c r="A25" s="23"/>
      <c r="B25" s="13" t="s">
        <v>43</v>
      </c>
      <c r="C25" s="9" t="s">
        <v>39</v>
      </c>
      <c r="D25" s="11" t="s">
        <v>35</v>
      </c>
      <c r="E25" s="11" t="s">
        <v>36</v>
      </c>
      <c r="F25" s="9" t="s">
        <v>70</v>
      </c>
      <c r="G25" s="10">
        <v>141250.20000000001</v>
      </c>
      <c r="H25" s="10">
        <v>12452.16</v>
      </c>
      <c r="I25" s="14">
        <f t="shared" si="0"/>
        <v>8.8156760132021048E-2</v>
      </c>
      <c r="J25" s="9" t="s">
        <v>17</v>
      </c>
      <c r="K25" s="9" t="s">
        <v>17</v>
      </c>
      <c r="L25" s="9" t="s">
        <v>17</v>
      </c>
      <c r="M25" s="22" t="s">
        <v>71</v>
      </c>
    </row>
    <row r="26" spans="1:13" ht="47.25" customHeight="1">
      <c r="A26" s="23"/>
      <c r="B26" s="13" t="s">
        <v>46</v>
      </c>
      <c r="C26" s="9" t="s">
        <v>39</v>
      </c>
      <c r="D26" s="11" t="s">
        <v>35</v>
      </c>
      <c r="E26" s="11" t="s">
        <v>36</v>
      </c>
      <c r="F26" s="9" t="s">
        <v>72</v>
      </c>
      <c r="G26" s="10">
        <v>140762.65</v>
      </c>
      <c r="H26" s="10">
        <v>9005.52</v>
      </c>
      <c r="I26" s="14">
        <f t="shared" si="0"/>
        <v>6.3976630164322715E-2</v>
      </c>
      <c r="J26" s="9" t="s">
        <v>17</v>
      </c>
      <c r="K26" s="9" t="s">
        <v>17</v>
      </c>
      <c r="L26" s="9" t="s">
        <v>17</v>
      </c>
      <c r="M26" s="22" t="s">
        <v>73</v>
      </c>
    </row>
    <row r="27" spans="1:13" ht="44.25" customHeight="1">
      <c r="A27" s="23"/>
      <c r="B27" s="13" t="s">
        <v>49</v>
      </c>
      <c r="C27" s="9" t="s">
        <v>39</v>
      </c>
      <c r="D27" s="11" t="s">
        <v>35</v>
      </c>
      <c r="E27" s="11" t="s">
        <v>36</v>
      </c>
      <c r="F27" s="9" t="s">
        <v>74</v>
      </c>
      <c r="G27" s="10">
        <v>285658.71999999997</v>
      </c>
      <c r="H27" s="10">
        <v>24371.98</v>
      </c>
      <c r="I27" s="14">
        <f t="shared" si="0"/>
        <v>8.5318522746303707E-2</v>
      </c>
      <c r="J27" s="9" t="s">
        <v>17</v>
      </c>
      <c r="K27" s="9" t="s">
        <v>17</v>
      </c>
      <c r="L27" s="9" t="s">
        <v>17</v>
      </c>
      <c r="M27" s="22" t="s">
        <v>75</v>
      </c>
    </row>
    <row r="28" spans="1:13" ht="45" customHeight="1">
      <c r="A28" s="23"/>
      <c r="B28" s="13" t="s">
        <v>51</v>
      </c>
      <c r="C28" s="9" t="s">
        <v>39</v>
      </c>
      <c r="D28" s="11" t="s">
        <v>35</v>
      </c>
      <c r="E28" s="11" t="s">
        <v>36</v>
      </c>
      <c r="F28" s="9" t="s">
        <v>76</v>
      </c>
      <c r="G28" s="10">
        <v>142742.57999999999</v>
      </c>
      <c r="H28" s="10">
        <v>12141.74</v>
      </c>
      <c r="I28" s="14">
        <f t="shared" si="0"/>
        <v>8.5060393331828535E-2</v>
      </c>
      <c r="J28" s="9" t="s">
        <v>17</v>
      </c>
      <c r="K28" s="9" t="s">
        <v>17</v>
      </c>
      <c r="L28" s="9" t="s">
        <v>17</v>
      </c>
      <c r="M28" s="22" t="s">
        <v>77</v>
      </c>
    </row>
    <row r="29" spans="1:13" ht="45.75" customHeight="1">
      <c r="A29" s="23"/>
      <c r="B29" s="13" t="s">
        <v>78</v>
      </c>
      <c r="C29" s="9" t="s">
        <v>39</v>
      </c>
      <c r="D29" s="11" t="s">
        <v>79</v>
      </c>
      <c r="E29" s="11" t="s">
        <v>53</v>
      </c>
      <c r="F29" s="9" t="s">
        <v>80</v>
      </c>
      <c r="G29" s="10">
        <v>240506</v>
      </c>
      <c r="H29" s="10">
        <v>54078.1</v>
      </c>
      <c r="I29" s="14">
        <f t="shared" si="0"/>
        <v>0.22485135505974901</v>
      </c>
      <c r="J29" s="9" t="s">
        <v>17</v>
      </c>
      <c r="K29" s="9" t="s">
        <v>17</v>
      </c>
      <c r="L29" s="9" t="s">
        <v>17</v>
      </c>
      <c r="M29" s="22" t="s">
        <v>81</v>
      </c>
    </row>
    <row r="30" spans="1:13" ht="59.25" customHeight="1">
      <c r="A30" s="23"/>
      <c r="B30" s="13" t="s">
        <v>82</v>
      </c>
      <c r="C30" s="9" t="s">
        <v>39</v>
      </c>
      <c r="D30" s="11" t="s">
        <v>79</v>
      </c>
      <c r="E30" s="11" t="s">
        <v>53</v>
      </c>
      <c r="F30" s="9" t="s">
        <v>83</v>
      </c>
      <c r="G30" s="10">
        <v>146105</v>
      </c>
      <c r="H30" s="10">
        <v>57864.99</v>
      </c>
      <c r="I30" s="14">
        <f t="shared" si="0"/>
        <v>0.3960507169501386</v>
      </c>
      <c r="J30" s="9" t="s">
        <v>17</v>
      </c>
      <c r="K30" s="9" t="s">
        <v>17</v>
      </c>
      <c r="L30" s="9" t="s">
        <v>17</v>
      </c>
      <c r="M30" s="22" t="s">
        <v>84</v>
      </c>
    </row>
    <row r="31" spans="1:13" ht="57.75" customHeight="1">
      <c r="A31" s="23"/>
      <c r="B31" s="13" t="s">
        <v>85</v>
      </c>
      <c r="C31" s="9" t="s">
        <v>39</v>
      </c>
      <c r="D31" s="11" t="s">
        <v>79</v>
      </c>
      <c r="E31" s="11" t="s">
        <v>53</v>
      </c>
      <c r="F31" s="9" t="s">
        <v>86</v>
      </c>
      <c r="G31" s="10">
        <v>387431</v>
      </c>
      <c r="H31" s="10">
        <v>98257.16</v>
      </c>
      <c r="I31" s="14">
        <f t="shared" si="0"/>
        <v>0.25361202381843478</v>
      </c>
      <c r="J31" s="9" t="s">
        <v>17</v>
      </c>
      <c r="K31" s="9" t="s">
        <v>17</v>
      </c>
      <c r="L31" s="9" t="s">
        <v>17</v>
      </c>
      <c r="M31" s="22" t="s">
        <v>87</v>
      </c>
    </row>
    <row r="32" spans="1:13" ht="37.5" customHeight="1">
      <c r="A32" s="23"/>
      <c r="B32" s="13" t="s">
        <v>88</v>
      </c>
      <c r="C32" s="9" t="s">
        <v>39</v>
      </c>
      <c r="D32" s="11" t="s">
        <v>35</v>
      </c>
      <c r="E32" s="11" t="s">
        <v>53</v>
      </c>
      <c r="F32" s="9" t="s">
        <v>89</v>
      </c>
      <c r="G32" s="10">
        <v>271500.94</v>
      </c>
      <c r="H32" s="10">
        <v>271500.93</v>
      </c>
      <c r="I32" s="14">
        <f t="shared" si="0"/>
        <v>0.999999963167715</v>
      </c>
      <c r="J32" s="9" t="s">
        <v>17</v>
      </c>
      <c r="K32" s="9" t="s">
        <v>17</v>
      </c>
      <c r="L32" s="9" t="s">
        <v>17</v>
      </c>
      <c r="M32" s="22" t="s">
        <v>90</v>
      </c>
    </row>
    <row r="33" spans="1:13" ht="21" customHeight="1">
      <c r="A33" s="46" t="s">
        <v>91</v>
      </c>
      <c r="B33" s="47"/>
      <c r="C33" s="47"/>
      <c r="D33" s="47"/>
      <c r="E33" s="47"/>
      <c r="F33" s="9" t="s">
        <v>17</v>
      </c>
      <c r="G33" s="10" t="s">
        <v>17</v>
      </c>
      <c r="H33" s="10">
        <v>0</v>
      </c>
      <c r="I33" s="14"/>
      <c r="J33" s="9" t="s">
        <v>17</v>
      </c>
      <c r="K33" s="9" t="s">
        <v>17</v>
      </c>
      <c r="L33" s="9" t="s">
        <v>17</v>
      </c>
      <c r="M33" s="22" t="s">
        <v>17</v>
      </c>
    </row>
    <row r="34" spans="1:13">
      <c r="A34" s="48" t="s">
        <v>19</v>
      </c>
      <c r="B34" s="49"/>
      <c r="C34" s="49"/>
      <c r="D34" s="49"/>
      <c r="E34" s="49"/>
      <c r="F34" s="6" t="s">
        <v>17</v>
      </c>
      <c r="G34" s="7" t="s">
        <v>17</v>
      </c>
      <c r="H34" s="7">
        <v>0</v>
      </c>
      <c r="I34" s="14"/>
      <c r="J34" s="6" t="s">
        <v>17</v>
      </c>
      <c r="K34" s="6" t="s">
        <v>17</v>
      </c>
      <c r="L34" s="6" t="s">
        <v>17</v>
      </c>
      <c r="M34" s="21" t="s">
        <v>17</v>
      </c>
    </row>
    <row r="35" spans="1:13">
      <c r="A35" s="48" t="s">
        <v>24</v>
      </c>
      <c r="B35" s="49"/>
      <c r="C35" s="49"/>
      <c r="D35" s="49"/>
      <c r="E35" s="49"/>
      <c r="F35" s="6" t="s">
        <v>17</v>
      </c>
      <c r="G35" s="7" t="s">
        <v>17</v>
      </c>
      <c r="H35" s="7">
        <v>0</v>
      </c>
      <c r="I35" s="14"/>
      <c r="J35" s="6" t="s">
        <v>17</v>
      </c>
      <c r="K35" s="6" t="s">
        <v>17</v>
      </c>
      <c r="L35" s="6" t="s">
        <v>17</v>
      </c>
      <c r="M35" s="21" t="s">
        <v>17</v>
      </c>
    </row>
    <row r="36" spans="1:13" ht="20.25" customHeight="1">
      <c r="A36" s="46" t="s">
        <v>92</v>
      </c>
      <c r="B36" s="47"/>
      <c r="C36" s="47"/>
      <c r="D36" s="47"/>
      <c r="E36" s="47"/>
      <c r="F36" s="9" t="s">
        <v>93</v>
      </c>
      <c r="G36" s="10">
        <v>13465669.189999999</v>
      </c>
      <c r="H36" s="10">
        <f>H37+H38</f>
        <v>269134.38</v>
      </c>
      <c r="I36" s="14">
        <f t="shared" si="0"/>
        <v>1.9986706653975065E-2</v>
      </c>
      <c r="J36" s="9" t="s">
        <v>26</v>
      </c>
      <c r="K36" s="9" t="s">
        <v>27</v>
      </c>
      <c r="L36" s="9" t="s">
        <v>16</v>
      </c>
      <c r="M36" s="22" t="s">
        <v>94</v>
      </c>
    </row>
    <row r="37" spans="1:13">
      <c r="A37" s="48" t="s">
        <v>19</v>
      </c>
      <c r="B37" s="49"/>
      <c r="C37" s="49"/>
      <c r="D37" s="49"/>
      <c r="E37" s="49"/>
      <c r="F37" s="6" t="s">
        <v>17</v>
      </c>
      <c r="G37" s="7" t="s">
        <v>17</v>
      </c>
      <c r="H37" s="7">
        <v>0</v>
      </c>
      <c r="I37" s="14"/>
      <c r="J37" s="6" t="s">
        <v>17</v>
      </c>
      <c r="K37" s="6" t="s">
        <v>17</v>
      </c>
      <c r="L37" s="6" t="s">
        <v>17</v>
      </c>
      <c r="M37" s="21" t="s">
        <v>17</v>
      </c>
    </row>
    <row r="38" spans="1:13" ht="14.25" customHeight="1">
      <c r="A38" s="48" t="s">
        <v>24</v>
      </c>
      <c r="B38" s="49"/>
      <c r="C38" s="49"/>
      <c r="D38" s="49"/>
      <c r="E38" s="49"/>
      <c r="F38" s="6" t="s">
        <v>93</v>
      </c>
      <c r="G38" s="7">
        <v>13465669.189999999</v>
      </c>
      <c r="H38" s="7">
        <f>SUM(H39:H47)</f>
        <v>269134.38</v>
      </c>
      <c r="I38" s="14">
        <f t="shared" si="0"/>
        <v>1.9986706653975065E-2</v>
      </c>
      <c r="J38" s="6" t="s">
        <v>26</v>
      </c>
      <c r="K38" s="6" t="s">
        <v>27</v>
      </c>
      <c r="L38" s="6" t="s">
        <v>16</v>
      </c>
      <c r="M38" s="21" t="s">
        <v>94</v>
      </c>
    </row>
    <row r="39" spans="1:13" ht="35.25" customHeight="1">
      <c r="A39" s="23"/>
      <c r="B39" s="13" t="s">
        <v>95</v>
      </c>
      <c r="C39" s="9" t="s">
        <v>39</v>
      </c>
      <c r="D39" s="11" t="s">
        <v>79</v>
      </c>
      <c r="E39" s="11" t="s">
        <v>53</v>
      </c>
      <c r="F39" s="9" t="s">
        <v>96</v>
      </c>
      <c r="G39" s="10">
        <v>620000</v>
      </c>
      <c r="H39" s="10">
        <v>194736.38</v>
      </c>
      <c r="I39" s="14">
        <f t="shared" si="0"/>
        <v>0.31409093548387096</v>
      </c>
      <c r="J39" s="9" t="s">
        <v>17</v>
      </c>
      <c r="K39" s="9" t="s">
        <v>17</v>
      </c>
      <c r="L39" s="9" t="s">
        <v>17</v>
      </c>
      <c r="M39" s="22" t="s">
        <v>97</v>
      </c>
    </row>
    <row r="40" spans="1:13" ht="23.25" customHeight="1">
      <c r="A40" s="23"/>
      <c r="B40" s="13" t="s">
        <v>98</v>
      </c>
      <c r="C40" s="9" t="s">
        <v>34</v>
      </c>
      <c r="D40" s="11" t="s">
        <v>36</v>
      </c>
      <c r="E40" s="11" t="s">
        <v>54</v>
      </c>
      <c r="F40" s="9" t="s">
        <v>99</v>
      </c>
      <c r="G40" s="10" t="s">
        <v>17</v>
      </c>
      <c r="H40" s="10">
        <v>0</v>
      </c>
      <c r="I40" s="14"/>
      <c r="J40" s="9" t="s">
        <v>100</v>
      </c>
      <c r="K40" s="9" t="s">
        <v>27</v>
      </c>
      <c r="L40" s="9" t="s">
        <v>16</v>
      </c>
      <c r="M40" s="22" t="s">
        <v>99</v>
      </c>
    </row>
    <row r="41" spans="1:13" ht="25.5" customHeight="1">
      <c r="A41" s="23"/>
      <c r="B41" s="13" t="s">
        <v>101</v>
      </c>
      <c r="C41" s="9" t="s">
        <v>39</v>
      </c>
      <c r="D41" s="11" t="s">
        <v>35</v>
      </c>
      <c r="E41" s="11" t="s">
        <v>53</v>
      </c>
      <c r="F41" s="9" t="s">
        <v>102</v>
      </c>
      <c r="G41" s="10">
        <v>64660</v>
      </c>
      <c r="H41" s="10">
        <v>64660</v>
      </c>
      <c r="I41" s="14">
        <f t="shared" si="0"/>
        <v>1</v>
      </c>
      <c r="J41" s="9" t="s">
        <v>17</v>
      </c>
      <c r="K41" s="9" t="s">
        <v>17</v>
      </c>
      <c r="L41" s="9" t="s">
        <v>17</v>
      </c>
      <c r="M41" s="22" t="s">
        <v>103</v>
      </c>
    </row>
    <row r="42" spans="1:13" ht="58.5" customHeight="1">
      <c r="A42" s="23"/>
      <c r="B42" s="13" t="s">
        <v>104</v>
      </c>
      <c r="C42" s="9" t="s">
        <v>39</v>
      </c>
      <c r="D42" s="11" t="s">
        <v>79</v>
      </c>
      <c r="E42" s="11" t="s">
        <v>53</v>
      </c>
      <c r="F42" s="9" t="s">
        <v>105</v>
      </c>
      <c r="G42" s="10">
        <v>3340880.06</v>
      </c>
      <c r="H42" s="10">
        <v>0</v>
      </c>
      <c r="I42" s="14">
        <f t="shared" si="0"/>
        <v>0</v>
      </c>
      <c r="J42" s="9" t="s">
        <v>17</v>
      </c>
      <c r="K42" s="9" t="s">
        <v>17</v>
      </c>
      <c r="L42" s="9" t="s">
        <v>17</v>
      </c>
      <c r="M42" s="22" t="s">
        <v>106</v>
      </c>
    </row>
    <row r="43" spans="1:13" ht="44.25" customHeight="1">
      <c r="A43" s="23"/>
      <c r="B43" s="13" t="s">
        <v>107</v>
      </c>
      <c r="C43" s="9" t="s">
        <v>39</v>
      </c>
      <c r="D43" s="11" t="s">
        <v>108</v>
      </c>
      <c r="E43" s="11" t="s">
        <v>58</v>
      </c>
      <c r="F43" s="9" t="s">
        <v>109</v>
      </c>
      <c r="G43" s="10">
        <v>4323497.13</v>
      </c>
      <c r="H43" s="10">
        <v>9000</v>
      </c>
      <c r="I43" s="14">
        <f t="shared" si="0"/>
        <v>2.0816481957512019E-3</v>
      </c>
      <c r="J43" s="9" t="s">
        <v>110</v>
      </c>
      <c r="K43" s="9" t="s">
        <v>17</v>
      </c>
      <c r="L43" s="9" t="s">
        <v>17</v>
      </c>
      <c r="M43" s="22" t="s">
        <v>111</v>
      </c>
    </row>
    <row r="44" spans="1:13" ht="26.25" customHeight="1">
      <c r="A44" s="23"/>
      <c r="B44" s="13" t="s">
        <v>112</v>
      </c>
      <c r="C44" s="9" t="s">
        <v>113</v>
      </c>
      <c r="D44" s="11" t="s">
        <v>35</v>
      </c>
      <c r="E44" s="11" t="s">
        <v>53</v>
      </c>
      <c r="F44" s="9" t="s">
        <v>114</v>
      </c>
      <c r="G44" s="10">
        <v>139378</v>
      </c>
      <c r="H44" s="10">
        <v>0</v>
      </c>
      <c r="I44" s="14">
        <f t="shared" si="0"/>
        <v>0</v>
      </c>
      <c r="J44" s="9" t="s">
        <v>17</v>
      </c>
      <c r="K44" s="9" t="s">
        <v>17</v>
      </c>
      <c r="L44" s="9" t="s">
        <v>17</v>
      </c>
      <c r="M44" s="22" t="s">
        <v>114</v>
      </c>
    </row>
    <row r="45" spans="1:13" ht="67.5" customHeight="1">
      <c r="A45" s="23"/>
      <c r="B45" s="13" t="s">
        <v>115</v>
      </c>
      <c r="C45" s="9" t="s">
        <v>39</v>
      </c>
      <c r="D45" s="11" t="s">
        <v>35</v>
      </c>
      <c r="E45" s="11" t="s">
        <v>53</v>
      </c>
      <c r="F45" s="9" t="s">
        <v>116</v>
      </c>
      <c r="G45" s="15">
        <v>1868882</v>
      </c>
      <c r="H45" s="10">
        <v>246</v>
      </c>
      <c r="I45" s="14">
        <f t="shared" si="0"/>
        <v>1.3162949827757986E-4</v>
      </c>
      <c r="J45" s="9" t="s">
        <v>17</v>
      </c>
      <c r="K45" s="9" t="s">
        <v>17</v>
      </c>
      <c r="L45" s="9" t="s">
        <v>17</v>
      </c>
      <c r="M45" s="22" t="s">
        <v>117</v>
      </c>
    </row>
    <row r="46" spans="1:13" ht="80.25" customHeight="1">
      <c r="A46" s="23"/>
      <c r="B46" s="13" t="s">
        <v>118</v>
      </c>
      <c r="C46" s="9" t="s">
        <v>39</v>
      </c>
      <c r="D46" s="11" t="s">
        <v>35</v>
      </c>
      <c r="E46" s="11" t="s">
        <v>53</v>
      </c>
      <c r="F46" s="9" t="s">
        <v>119</v>
      </c>
      <c r="G46" s="15">
        <v>947411</v>
      </c>
      <c r="H46" s="10">
        <v>246</v>
      </c>
      <c r="I46" s="14">
        <f t="shared" si="0"/>
        <v>2.5965499661709647E-4</v>
      </c>
      <c r="J46" s="9" t="s">
        <v>17</v>
      </c>
      <c r="K46" s="9" t="s">
        <v>17</v>
      </c>
      <c r="L46" s="9" t="s">
        <v>17</v>
      </c>
      <c r="M46" s="22" t="s">
        <v>120</v>
      </c>
    </row>
    <row r="47" spans="1:13" ht="66.75" customHeight="1">
      <c r="A47" s="23"/>
      <c r="B47" s="13" t="s">
        <v>121</v>
      </c>
      <c r="C47" s="9" t="s">
        <v>39</v>
      </c>
      <c r="D47" s="11" t="s">
        <v>35</v>
      </c>
      <c r="E47" s="11" t="s">
        <v>53</v>
      </c>
      <c r="F47" s="9" t="s">
        <v>122</v>
      </c>
      <c r="G47" s="10">
        <v>2160961</v>
      </c>
      <c r="H47" s="10">
        <v>246</v>
      </c>
      <c r="I47" s="14">
        <f t="shared" si="0"/>
        <v>1.1383824141203843E-4</v>
      </c>
      <c r="J47" s="9" t="s">
        <v>17</v>
      </c>
      <c r="K47" s="9" t="s">
        <v>17</v>
      </c>
      <c r="L47" s="9" t="s">
        <v>17</v>
      </c>
      <c r="M47" s="22" t="s">
        <v>123</v>
      </c>
    </row>
    <row r="48" spans="1:13" ht="34.5" customHeight="1">
      <c r="A48" s="46" t="s">
        <v>124</v>
      </c>
      <c r="B48" s="47"/>
      <c r="C48" s="47"/>
      <c r="D48" s="47"/>
      <c r="E48" s="47"/>
      <c r="F48" s="9" t="s">
        <v>17</v>
      </c>
      <c r="G48" s="10" t="s">
        <v>17</v>
      </c>
      <c r="H48" s="10" t="s">
        <v>17</v>
      </c>
      <c r="I48" s="14"/>
      <c r="J48" s="9" t="s">
        <v>17</v>
      </c>
      <c r="K48" s="9" t="s">
        <v>17</v>
      </c>
      <c r="L48" s="9" t="s">
        <v>17</v>
      </c>
      <c r="M48" s="22" t="s">
        <v>17</v>
      </c>
    </row>
    <row r="49" spans="1:13">
      <c r="A49" s="48" t="s">
        <v>19</v>
      </c>
      <c r="B49" s="49"/>
      <c r="C49" s="49"/>
      <c r="D49" s="49"/>
      <c r="E49" s="49"/>
      <c r="F49" s="6" t="s">
        <v>17</v>
      </c>
      <c r="G49" s="7" t="s">
        <v>17</v>
      </c>
      <c r="H49" s="7" t="s">
        <v>17</v>
      </c>
      <c r="I49" s="14"/>
      <c r="J49" s="6" t="s">
        <v>17</v>
      </c>
      <c r="K49" s="6" t="s">
        <v>17</v>
      </c>
      <c r="L49" s="6" t="s">
        <v>17</v>
      </c>
      <c r="M49" s="21" t="s">
        <v>17</v>
      </c>
    </row>
    <row r="50" spans="1:13">
      <c r="A50" s="48" t="s">
        <v>24</v>
      </c>
      <c r="B50" s="49"/>
      <c r="C50" s="49"/>
      <c r="D50" s="49"/>
      <c r="E50" s="49"/>
      <c r="F50" s="6" t="s">
        <v>17</v>
      </c>
      <c r="G50" s="7" t="s">
        <v>17</v>
      </c>
      <c r="H50" s="7" t="s">
        <v>17</v>
      </c>
      <c r="I50" s="14"/>
      <c r="J50" s="6" t="s">
        <v>17</v>
      </c>
      <c r="K50" s="6" t="s">
        <v>17</v>
      </c>
      <c r="L50" s="6" t="s">
        <v>17</v>
      </c>
      <c r="M50" s="21" t="s">
        <v>17</v>
      </c>
    </row>
    <row r="51" spans="1:13" ht="20.25" customHeight="1">
      <c r="A51" s="46" t="s">
        <v>125</v>
      </c>
      <c r="B51" s="47"/>
      <c r="C51" s="47"/>
      <c r="D51" s="47"/>
      <c r="E51" s="47"/>
      <c r="F51" s="9" t="s">
        <v>17</v>
      </c>
      <c r="G51" s="10" t="s">
        <v>17</v>
      </c>
      <c r="H51" s="10" t="s">
        <v>17</v>
      </c>
      <c r="I51" s="14"/>
      <c r="J51" s="9" t="s">
        <v>17</v>
      </c>
      <c r="K51" s="9" t="s">
        <v>17</v>
      </c>
      <c r="L51" s="9" t="s">
        <v>17</v>
      </c>
      <c r="M51" s="22" t="s">
        <v>17</v>
      </c>
    </row>
    <row r="52" spans="1:13">
      <c r="A52" s="52" t="s">
        <v>19</v>
      </c>
      <c r="B52" s="53"/>
      <c r="C52" s="53"/>
      <c r="D52" s="53"/>
      <c r="E52" s="53"/>
      <c r="F52" s="24" t="s">
        <v>17</v>
      </c>
      <c r="G52" s="25" t="s">
        <v>17</v>
      </c>
      <c r="H52" s="25" t="s">
        <v>17</v>
      </c>
      <c r="I52" s="26"/>
      <c r="J52" s="24" t="s">
        <v>17</v>
      </c>
      <c r="K52" s="24" t="s">
        <v>17</v>
      </c>
      <c r="L52" s="24" t="s">
        <v>17</v>
      </c>
      <c r="M52" s="27" t="s">
        <v>17</v>
      </c>
    </row>
  </sheetData>
  <mergeCells count="34">
    <mergeCell ref="A52:E52"/>
    <mergeCell ref="A48:E48"/>
    <mergeCell ref="A49:E49"/>
    <mergeCell ref="A50:E50"/>
    <mergeCell ref="A51:E51"/>
    <mergeCell ref="A33:E33"/>
    <mergeCell ref="A21:E21"/>
    <mergeCell ref="A38:E38"/>
    <mergeCell ref="A34:E34"/>
    <mergeCell ref="A35:E35"/>
    <mergeCell ref="A36:E36"/>
    <mergeCell ref="A37:E37"/>
    <mergeCell ref="A11:E11"/>
    <mergeCell ref="A12:E12"/>
    <mergeCell ref="A6:E6"/>
    <mergeCell ref="A7:E7"/>
    <mergeCell ref="A8:E8"/>
    <mergeCell ref="A9:E9"/>
    <mergeCell ref="A10:E10"/>
    <mergeCell ref="A5:E5"/>
    <mergeCell ref="M3:M4"/>
    <mergeCell ref="K3:K4"/>
    <mergeCell ref="L3:L4"/>
    <mergeCell ref="L1:M1"/>
    <mergeCell ref="A2:C2"/>
    <mergeCell ref="D2:K2"/>
    <mergeCell ref="A1:K1"/>
    <mergeCell ref="H3:H4"/>
    <mergeCell ref="I3:I4"/>
    <mergeCell ref="C3:C4"/>
    <mergeCell ref="D3:E3"/>
    <mergeCell ref="F3:F4"/>
    <mergeCell ref="G3:G4"/>
    <mergeCell ref="J3:J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Starostwo Powiatowe w Białogardzie</dc:creator>
  <cp:lastModifiedBy>Starostwo Powiatowe w Białogardzie</cp:lastModifiedBy>
  <cp:lastPrinted>2011-08-03T10:28:14Z</cp:lastPrinted>
  <dcterms:created xsi:type="dcterms:W3CDTF">2011-07-28T06:55:47Z</dcterms:created>
  <dcterms:modified xsi:type="dcterms:W3CDTF">2011-08-09T12:32:36Z</dcterms:modified>
</cp:coreProperties>
</file>